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<sst xmlns="http://schemas.openxmlformats.org/spreadsheetml/2006/main" count="76" uniqueCount="58">
  <si>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</si>
  <si>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</si>
  <si>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</si>
  <si>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</si>
  <si>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</si>
  <si>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</si>
  <si>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</si>
  <si>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</si>
  <si>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</si>
  <si>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</si>
  <si>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</si>
  <si>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</si>
  <si>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</si>
  <si>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</si>
  <si>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</si>
  <si>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</si>
  <si>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</si>
  <si>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</si>
  <si>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</si>
  <si>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</si>
  <si>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</si>
  <si>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</si>
  <si>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</si>
  <si>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</si>
  <si>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</si>
  <si>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</si>
  <si>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</si>
  <si>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</si>
  <si>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</si>
  <si>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</si>
  <si>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</si>
  <si>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</si>
  <si>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</si>
  <si>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</si>
  <si>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</si>
  <si>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</si>
  <si>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</si>
  <si>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</si>
  <si>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</si>
  <si>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</si>
  <si>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</si>
  <si>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</si>
  <si>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</si>
  <si>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</si>
  <si>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</si>
  <si>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</si>
  <si>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</si>
  <si>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</si>
  <si>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</si>
  <si>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</si>
  <si>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</si>
  <si>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</si>
  <si>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</si>
  <si>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</si>
  <si>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DICIEMBRE DE 2017</t>
  </si>
  <si>
    <t>Archipiélago De San Andrés, Providencia Y Santa Catalina</t>
  </si>
  <si>
    <t>Quindio</t>
  </si>
  <si>
    <t>Fuentes: Superintendencia Financiera de Colombia (formato 534).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</si>
</sst>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* #,##0.00_ ;_ * \-#,##0.00_ ;_ * &quot;-&quot;??_ ;_ @_ "/>
    <numFmt numFmtId="179" formatCode="#,##0.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5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/>
    </xf>
    <xf numFmtId="17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4" fillId="0" borderId="12" xfId="56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10" fontId="4" fillId="0" borderId="11" xfId="56" applyNumberFormat="1" applyFont="1" applyBorder="1" applyAlignment="1">
      <alignment horizontal="right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3" fontId="3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10" fontId="3" fillId="33" borderId="14" xfId="5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9" fontId="4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42" fontId="2" fillId="0" borderId="0" xfId="52" applyFont="1" applyAlignment="1">
      <alignment/>
    </xf>
    <xf numFmtId="42" fontId="4" fillId="0" borderId="0" xfId="52" applyFont="1" applyBorder="1" applyAlignment="1">
      <alignment horizontal="right"/>
    </xf>
    <xf numFmtId="42" fontId="4" fillId="0" borderId="0" xfId="52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/>
    </xf>
    <xf numFmtId="10" fontId="3" fillId="33" borderId="12" xfId="56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42" fontId="4" fillId="0" borderId="20" xfId="52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right"/>
    </xf>
    <xf numFmtId="42" fontId="3" fillId="33" borderId="16" xfId="52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42" fontId="4" fillId="0" borderId="18" xfId="52" applyFont="1" applyBorder="1" applyAlignment="1">
      <alignment horizontal="right"/>
    </xf>
    <xf numFmtId="42" fontId="4" fillId="0" borderId="22" xfId="52" applyFont="1" applyBorder="1" applyAlignment="1">
      <alignment horizontal="right"/>
    </xf>
    <xf numFmtId="42" fontId="4" fillId="0" borderId="23" xfId="52" applyFont="1" applyBorder="1" applyAlignment="1">
      <alignment horizontal="right"/>
    </xf>
    <xf numFmtId="42" fontId="3" fillId="33" borderId="24" xfId="52" applyFont="1" applyFill="1" applyBorder="1" applyAlignment="1">
      <alignment horizontal="right"/>
    </xf>
    <xf numFmtId="10" fontId="4" fillId="0" borderId="19" xfId="56" applyNumberFormat="1" applyFont="1" applyBorder="1" applyAlignment="1">
      <alignment horizontal="right"/>
    </xf>
    <xf numFmtId="42" fontId="3" fillId="33" borderId="21" xfId="52" applyFont="1" applyFill="1" applyBorder="1" applyAlignment="1">
      <alignment horizontal="right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Porcentual 3" xfId="59"/>
    <cellStyle name="Porcentual 3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F58" sqref="F58"/>
    </sheetView>
  </sheetViews>
  <sheetFormatPr defaultColWidth="11.421875" defaultRowHeight="12.75"/>
  <cols>
    <col min="1" max="1" width="3.8515625" style="1" customWidth="1"/>
    <col min="2" max="2" width="69.421875" style="1" customWidth="1"/>
    <col min="3" max="3" width="15.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0" width="11.421875" style="1" customWidth="1"/>
    <col min="11" max="11" width="12.7109375" style="1" bestFit="1" customWidth="1"/>
    <col min="12" max="16384" width="11.421875" style="1" customWidth="1"/>
  </cols>
  <sheetData>
    <row r="2" ht="13.5"/>
    <row r="3" spans="2:9" ht="21">
      <c r="B3" s="61" t="s">
        <v>38</v>
      </c>
      <c r="C3" s="61"/>
      <c r="D3" s="61"/>
      <c r="E3" s="61"/>
      <c r="F3" s="61"/>
      <c r="G3" s="61"/>
      <c r="H3" s="61"/>
      <c r="I3" s="61"/>
    </row>
    <row r="4" spans="2:9" ht="18.75">
      <c r="B4" s="62" t="s">
        <v>54</v>
      </c>
      <c r="C4" s="62"/>
      <c r="D4" s="62"/>
      <c r="E4" s="62"/>
      <c r="F4" s="62"/>
      <c r="G4" s="62"/>
      <c r="H4" s="62"/>
      <c r="I4" s="62"/>
    </row>
    <row r="5" ht="13.5"/>
    <row r="7" spans="2:9" ht="15.75">
      <c r="B7" s="55" t="s">
        <v>50</v>
      </c>
      <c r="C7" s="56"/>
      <c r="D7" s="56"/>
      <c r="E7" s="56"/>
      <c r="F7" s="56"/>
      <c r="G7" s="56"/>
      <c r="H7" s="56"/>
      <c r="I7" s="57"/>
    </row>
    <row r="8" spans="2:9" ht="15.75">
      <c r="B8" s="58" t="s">
        <v>39</v>
      </c>
      <c r="C8" s="59"/>
      <c r="D8" s="59"/>
      <c r="E8" s="59"/>
      <c r="F8" s="59"/>
      <c r="G8" s="59"/>
      <c r="H8" s="59"/>
      <c r="I8" s="60"/>
    </row>
    <row r="9" spans="1:9" ht="32.25">
      <c r="A9" s="3"/>
      <c r="B9" s="21" t="s">
        <v>47</v>
      </c>
      <c r="C9" s="22" t="s">
        <v>40</v>
      </c>
      <c r="D9" s="23" t="s">
        <v>41</v>
      </c>
      <c r="E9" s="22" t="s">
        <v>42</v>
      </c>
      <c r="F9" s="23" t="s">
        <v>43</v>
      </c>
      <c r="G9" s="22" t="s">
        <v>44</v>
      </c>
      <c r="H9" s="23" t="s">
        <v>45</v>
      </c>
      <c r="I9" s="24" t="s">
        <v>49</v>
      </c>
    </row>
    <row r="10" spans="2:10" ht="15.75">
      <c r="B10" s="9" t="s">
        <v>7</v>
      </c>
      <c r="C10" s="5">
        <v>1850650</v>
      </c>
      <c r="D10" s="33">
        <v>154623.499475</v>
      </c>
      <c r="E10" s="12">
        <v>2172324</v>
      </c>
      <c r="F10" s="48">
        <f>+H10-D10</f>
        <v>67471.591109</v>
      </c>
      <c r="G10" s="5">
        <v>4022974</v>
      </c>
      <c r="H10" s="33">
        <v>222095.090584</v>
      </c>
      <c r="I10" s="17">
        <f>+C10/G10</f>
        <v>0.4600203729877449</v>
      </c>
      <c r="J10" s="16"/>
    </row>
    <row r="11" spans="2:11" ht="21" customHeight="1">
      <c r="B11" s="25" t="s">
        <v>0</v>
      </c>
      <c r="C11" s="26">
        <f aca="true" t="shared" si="0" ref="C11:H11">SUM(C10)</f>
        <v>1850650</v>
      </c>
      <c r="D11" s="45">
        <f t="shared" si="0"/>
        <v>154623.499475</v>
      </c>
      <c r="E11" s="26">
        <f t="shared" si="0"/>
        <v>2172324</v>
      </c>
      <c r="F11" s="45">
        <f t="shared" si="0"/>
        <v>67471.591109</v>
      </c>
      <c r="G11" s="26">
        <f t="shared" si="0"/>
        <v>4022974</v>
      </c>
      <c r="H11" s="45">
        <f t="shared" si="0"/>
        <v>222095.090584</v>
      </c>
      <c r="I11" s="28">
        <f>C11/G11</f>
        <v>0.4600203729877449</v>
      </c>
      <c r="J11" s="16"/>
      <c r="K11" s="31"/>
    </row>
    <row r="12" spans="2:7" s="10" customFormat="1" ht="21" customHeight="1">
      <c r="B12" s="11"/>
      <c r="C12" s="6"/>
      <c r="D12" s="6"/>
      <c r="E12" s="6"/>
      <c r="F12" s="6"/>
      <c r="G12" s="6"/>
    </row>
    <row r="13" spans="2:9" s="10" customFormat="1" ht="21" customHeight="1">
      <c r="B13" s="55" t="s">
        <v>51</v>
      </c>
      <c r="C13" s="56"/>
      <c r="D13" s="56"/>
      <c r="E13" s="56"/>
      <c r="F13" s="56"/>
      <c r="G13" s="56"/>
      <c r="H13" s="56"/>
      <c r="I13" s="57"/>
    </row>
    <row r="14" spans="2:12" s="10" customFormat="1" ht="21" customHeight="1">
      <c r="B14" s="58" t="s">
        <v>39</v>
      </c>
      <c r="C14" s="59"/>
      <c r="D14" s="59"/>
      <c r="E14" s="59"/>
      <c r="F14" s="59"/>
      <c r="G14" s="59"/>
      <c r="H14" s="59"/>
      <c r="I14" s="60"/>
      <c r="L14" s="7"/>
    </row>
    <row r="15" spans="2:9" s="10" customFormat="1" ht="32.25">
      <c r="B15" s="21" t="s">
        <v>46</v>
      </c>
      <c r="C15" s="35" t="s">
        <v>40</v>
      </c>
      <c r="D15" s="36" t="s">
        <v>41</v>
      </c>
      <c r="E15" s="22" t="s">
        <v>42</v>
      </c>
      <c r="F15" s="23" t="s">
        <v>43</v>
      </c>
      <c r="G15" s="22" t="s">
        <v>44</v>
      </c>
      <c r="H15" s="23" t="s">
        <v>45</v>
      </c>
      <c r="I15" s="24" t="s">
        <v>49</v>
      </c>
    </row>
    <row r="16" spans="2:9" s="10" customFormat="1" ht="15.75">
      <c r="B16" s="8" t="s">
        <v>35</v>
      </c>
      <c r="C16" s="46">
        <v>429103</v>
      </c>
      <c r="D16" s="47">
        <v>31896.653019</v>
      </c>
      <c r="E16" s="5">
        <v>1567722</v>
      </c>
      <c r="F16" s="47">
        <v>50807.288904</v>
      </c>
      <c r="G16" s="12">
        <v>1996825</v>
      </c>
      <c r="H16" s="47">
        <v>82703.941923</v>
      </c>
      <c r="I16" s="20">
        <f>+C16/G16</f>
        <v>0.214892642069285</v>
      </c>
    </row>
    <row r="17" spans="2:9" s="10" customFormat="1" ht="15.75">
      <c r="B17" s="8" t="s">
        <v>36</v>
      </c>
      <c r="C17" s="12">
        <v>675879</v>
      </c>
      <c r="D17" s="48">
        <v>54237.191851</v>
      </c>
      <c r="E17" s="5">
        <v>328998</v>
      </c>
      <c r="F17" s="48">
        <v>8482.771645999994</v>
      </c>
      <c r="G17" s="12">
        <v>1004877</v>
      </c>
      <c r="H17" s="48">
        <v>62719.963497</v>
      </c>
      <c r="I17" s="20">
        <f>+C17/G17</f>
        <v>0.6725987359647002</v>
      </c>
    </row>
    <row r="18" spans="2:9" s="10" customFormat="1" ht="15.75">
      <c r="B18" s="13" t="s">
        <v>5</v>
      </c>
      <c r="C18" s="12">
        <v>474800</v>
      </c>
      <c r="D18" s="48">
        <v>41859.001501</v>
      </c>
      <c r="E18" s="5">
        <v>180970</v>
      </c>
      <c r="F18" s="48">
        <v>5164.529766</v>
      </c>
      <c r="G18" s="12">
        <v>655770</v>
      </c>
      <c r="H18" s="48">
        <v>47023.531267</v>
      </c>
      <c r="I18" s="20">
        <f>+C18/G18</f>
        <v>0.7240343413086906</v>
      </c>
    </row>
    <row r="19" spans="2:9" s="10" customFormat="1" ht="15.75">
      <c r="B19" s="8" t="s">
        <v>37</v>
      </c>
      <c r="C19" s="19">
        <v>270868</v>
      </c>
      <c r="D19" s="49">
        <v>26630.653104</v>
      </c>
      <c r="E19" s="5">
        <v>94634</v>
      </c>
      <c r="F19" s="49">
        <v>3017.0007929999992</v>
      </c>
      <c r="G19" s="12">
        <v>365502</v>
      </c>
      <c r="H19" s="49">
        <v>29647.653897</v>
      </c>
      <c r="I19" s="20">
        <f>+C19/G19</f>
        <v>0.7410848641047107</v>
      </c>
    </row>
    <row r="20" spans="2:10" s="10" customFormat="1" ht="21" customHeight="1">
      <c r="B20" s="27" t="s">
        <v>0</v>
      </c>
      <c r="C20" s="38">
        <f>SUM(C16:C19)</f>
        <v>1850650</v>
      </c>
      <c r="D20" s="52">
        <f>SUM(D16:D19)</f>
        <v>154623.499475</v>
      </c>
      <c r="E20" s="26">
        <f>SUM(E16:E19)</f>
        <v>2172324</v>
      </c>
      <c r="F20" s="50">
        <f>+SUM(F16:F19)</f>
        <v>67471.591109</v>
      </c>
      <c r="G20" s="26">
        <v>4022974</v>
      </c>
      <c r="H20" s="52">
        <f>+SUM(H16:H19)</f>
        <v>222095.090584</v>
      </c>
      <c r="I20" s="28">
        <f>C20/G20</f>
        <v>0.4600203729877449</v>
      </c>
      <c r="J20" s="18"/>
    </row>
    <row r="21" spans="2:9" s="10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5.75">
      <c r="B22" s="55" t="s">
        <v>52</v>
      </c>
      <c r="C22" s="56"/>
      <c r="D22" s="56"/>
      <c r="E22" s="56"/>
      <c r="F22" s="56"/>
      <c r="G22" s="56"/>
      <c r="H22" s="56"/>
      <c r="I22" s="57"/>
    </row>
    <row r="23" spans="2:9" ht="15.75">
      <c r="B23" s="58" t="s">
        <v>39</v>
      </c>
      <c r="C23" s="59"/>
      <c r="D23" s="59"/>
      <c r="E23" s="59"/>
      <c r="F23" s="59"/>
      <c r="G23" s="59"/>
      <c r="H23" s="59"/>
      <c r="I23" s="60"/>
    </row>
    <row r="24" spans="1:11" ht="32.25">
      <c r="A24" s="3"/>
      <c r="B24" s="21" t="s">
        <v>6</v>
      </c>
      <c r="C24" s="35" t="s">
        <v>40</v>
      </c>
      <c r="D24" s="43" t="s">
        <v>41</v>
      </c>
      <c r="E24" s="35" t="s">
        <v>42</v>
      </c>
      <c r="F24" s="36" t="s">
        <v>43</v>
      </c>
      <c r="G24" s="35" t="s">
        <v>44</v>
      </c>
      <c r="H24" s="43" t="s">
        <v>45</v>
      </c>
      <c r="I24" s="37" t="s">
        <v>49</v>
      </c>
      <c r="K24" s="32"/>
    </row>
    <row r="25" spans="2:9" ht="15.75">
      <c r="B25" s="8" t="s">
        <v>1</v>
      </c>
      <c r="C25" s="40">
        <v>5192</v>
      </c>
      <c r="D25" s="41">
        <v>213.768973</v>
      </c>
      <c r="E25" s="40">
        <v>1081</v>
      </c>
      <c r="F25" s="41">
        <v>40.93785700000001</v>
      </c>
      <c r="G25" s="40">
        <v>6273</v>
      </c>
      <c r="H25" s="41">
        <v>254.70683</v>
      </c>
      <c r="I25" s="51">
        <f>+C25/G25</f>
        <v>0.8276741590945321</v>
      </c>
    </row>
    <row r="26" spans="2:9" ht="15.75">
      <c r="B26" s="8" t="s">
        <v>2</v>
      </c>
      <c r="C26" s="14">
        <v>229369</v>
      </c>
      <c r="D26" s="34">
        <v>19682.607752</v>
      </c>
      <c r="E26" s="14">
        <v>227678</v>
      </c>
      <c r="F26" s="34">
        <v>6744.6619869999995</v>
      </c>
      <c r="G26" s="14">
        <v>457047</v>
      </c>
      <c r="H26" s="34">
        <v>26427.269739</v>
      </c>
      <c r="I26" s="20">
        <f aca="true" t="shared" si="1" ref="I26:I57">+C26/G26</f>
        <v>0.5018499191549228</v>
      </c>
    </row>
    <row r="27" spans="2:9" ht="15.75">
      <c r="B27" s="8" t="s">
        <v>8</v>
      </c>
      <c r="C27" s="14">
        <v>18459</v>
      </c>
      <c r="D27" s="34">
        <v>1449.367441</v>
      </c>
      <c r="E27" s="14">
        <v>18919</v>
      </c>
      <c r="F27" s="34">
        <v>651.0814149999999</v>
      </c>
      <c r="G27" s="14">
        <v>37378</v>
      </c>
      <c r="H27" s="34">
        <v>2100.448856</v>
      </c>
      <c r="I27" s="20">
        <f t="shared" si="1"/>
        <v>0.49384664776071485</v>
      </c>
    </row>
    <row r="28" spans="2:9" ht="15.75">
      <c r="B28" s="8" t="s">
        <v>55</v>
      </c>
      <c r="C28" s="14">
        <v>2372</v>
      </c>
      <c r="D28" s="34">
        <v>242.001363</v>
      </c>
      <c r="E28" s="14">
        <v>1973</v>
      </c>
      <c r="F28" s="34">
        <v>105.36354700000001</v>
      </c>
      <c r="G28" s="14">
        <v>4345</v>
      </c>
      <c r="H28" s="34">
        <v>347.36491</v>
      </c>
      <c r="I28" s="20">
        <f t="shared" si="1"/>
        <v>0.5459148446490218</v>
      </c>
    </row>
    <row r="29" spans="2:9" ht="15.75">
      <c r="B29" s="8" t="s">
        <v>9</v>
      </c>
      <c r="C29" s="14">
        <v>53208</v>
      </c>
      <c r="D29" s="34">
        <v>2941.277789</v>
      </c>
      <c r="E29" s="14">
        <v>164073</v>
      </c>
      <c r="F29" s="34">
        <v>4417.638289999999</v>
      </c>
      <c r="G29" s="14">
        <v>217281</v>
      </c>
      <c r="H29" s="34">
        <v>7358.916079</v>
      </c>
      <c r="I29" s="20">
        <f t="shared" si="1"/>
        <v>0.24488105264611265</v>
      </c>
    </row>
    <row r="30" spans="2:9" ht="15.75">
      <c r="B30" s="8" t="s">
        <v>10</v>
      </c>
      <c r="C30" s="14">
        <v>36557</v>
      </c>
      <c r="D30" s="34">
        <v>1965.731352</v>
      </c>
      <c r="E30" s="14">
        <v>215505</v>
      </c>
      <c r="F30" s="34">
        <v>10962.870739</v>
      </c>
      <c r="G30" s="14">
        <v>252062</v>
      </c>
      <c r="H30" s="34">
        <v>12928.602091</v>
      </c>
      <c r="I30" s="20">
        <f t="shared" si="1"/>
        <v>0.1450317778959145</v>
      </c>
    </row>
    <row r="31" spans="2:9" ht="15.75">
      <c r="B31" s="8" t="s">
        <v>11</v>
      </c>
      <c r="C31" s="14">
        <v>109462</v>
      </c>
      <c r="D31" s="34">
        <v>9971.783344</v>
      </c>
      <c r="E31" s="14">
        <v>128393</v>
      </c>
      <c r="F31" s="34">
        <v>3301.098213000001</v>
      </c>
      <c r="G31" s="14">
        <v>237855</v>
      </c>
      <c r="H31" s="34">
        <v>13272.881557</v>
      </c>
      <c r="I31" s="20">
        <f t="shared" si="1"/>
        <v>0.4602047465893086</v>
      </c>
    </row>
    <row r="32" spans="2:9" ht="15.75">
      <c r="B32" s="8" t="s">
        <v>12</v>
      </c>
      <c r="C32" s="14">
        <v>59304</v>
      </c>
      <c r="D32" s="34">
        <v>5124.843639</v>
      </c>
      <c r="E32" s="14">
        <v>47689</v>
      </c>
      <c r="F32" s="34">
        <v>1742.6411000000007</v>
      </c>
      <c r="G32" s="14">
        <v>106993</v>
      </c>
      <c r="H32" s="34">
        <v>6867.484739</v>
      </c>
      <c r="I32" s="20">
        <f t="shared" si="1"/>
        <v>0.5542792519136766</v>
      </c>
    </row>
    <row r="33" spans="2:9" ht="15.75">
      <c r="B33" s="8" t="s">
        <v>13</v>
      </c>
      <c r="C33" s="14">
        <v>24488</v>
      </c>
      <c r="D33" s="34">
        <v>2041.740936</v>
      </c>
      <c r="E33" s="14">
        <v>29206</v>
      </c>
      <c r="F33" s="34">
        <v>994.3766579999999</v>
      </c>
      <c r="G33" s="14">
        <v>53694</v>
      </c>
      <c r="H33" s="34">
        <v>3036.117594</v>
      </c>
      <c r="I33" s="20">
        <f t="shared" si="1"/>
        <v>0.45606585465787614</v>
      </c>
    </row>
    <row r="34" spans="2:9" ht="15.75">
      <c r="B34" s="8" t="s">
        <v>14</v>
      </c>
      <c r="C34" s="14">
        <v>31236</v>
      </c>
      <c r="D34" s="34">
        <v>3257.334651</v>
      </c>
      <c r="E34" s="14">
        <v>39195</v>
      </c>
      <c r="F34" s="34">
        <v>1472.2149799999997</v>
      </c>
      <c r="G34" s="14">
        <v>70431</v>
      </c>
      <c r="H34" s="34">
        <v>4729.549631</v>
      </c>
      <c r="I34" s="20">
        <f t="shared" si="1"/>
        <v>0.4434978915534353</v>
      </c>
    </row>
    <row r="35" spans="2:9" ht="15.75">
      <c r="B35" s="8" t="s">
        <v>15</v>
      </c>
      <c r="C35" s="14">
        <v>24602</v>
      </c>
      <c r="D35" s="34">
        <v>1991.790542</v>
      </c>
      <c r="E35" s="14">
        <v>24010</v>
      </c>
      <c r="F35" s="34">
        <v>659.121226</v>
      </c>
      <c r="G35" s="14">
        <v>48612</v>
      </c>
      <c r="H35" s="34">
        <v>2650.911768</v>
      </c>
      <c r="I35" s="20">
        <f t="shared" si="1"/>
        <v>0.5060890315148523</v>
      </c>
    </row>
    <row r="36" spans="2:9" ht="15.75">
      <c r="B36" s="8" t="s">
        <v>16</v>
      </c>
      <c r="C36" s="14">
        <v>93558</v>
      </c>
      <c r="D36" s="34">
        <v>8980.316532</v>
      </c>
      <c r="E36" s="14">
        <v>82613</v>
      </c>
      <c r="F36" s="34">
        <v>2547.508849</v>
      </c>
      <c r="G36" s="14">
        <v>176171</v>
      </c>
      <c r="H36" s="34">
        <v>11527.825381</v>
      </c>
      <c r="I36" s="20">
        <f t="shared" si="1"/>
        <v>0.5310635689188345</v>
      </c>
    </row>
    <row r="37" spans="2:9" ht="15.75">
      <c r="B37" s="8" t="s">
        <v>17</v>
      </c>
      <c r="C37" s="14">
        <v>77240</v>
      </c>
      <c r="D37" s="34">
        <v>5636.33342</v>
      </c>
      <c r="E37" s="14">
        <v>73925</v>
      </c>
      <c r="F37" s="34">
        <v>2192.589672</v>
      </c>
      <c r="G37" s="14">
        <v>151165</v>
      </c>
      <c r="H37" s="34">
        <v>7828.923092</v>
      </c>
      <c r="I37" s="20">
        <f t="shared" si="1"/>
        <v>0.5109648397446499</v>
      </c>
    </row>
    <row r="38" spans="2:9" ht="15.75">
      <c r="B38" s="8" t="s">
        <v>18</v>
      </c>
      <c r="C38" s="14">
        <v>35569</v>
      </c>
      <c r="D38" s="34">
        <v>3463.712771</v>
      </c>
      <c r="E38" s="14">
        <v>24792</v>
      </c>
      <c r="F38" s="34">
        <v>662.5763190000002</v>
      </c>
      <c r="G38" s="14">
        <v>60361</v>
      </c>
      <c r="H38" s="34">
        <v>4126.28909</v>
      </c>
      <c r="I38" s="20">
        <f t="shared" si="1"/>
        <v>0.5892712181706731</v>
      </c>
    </row>
    <row r="39" spans="2:9" ht="15.75">
      <c r="B39" s="8" t="s">
        <v>19</v>
      </c>
      <c r="C39" s="14">
        <v>142912</v>
      </c>
      <c r="D39" s="34">
        <v>9937.199895</v>
      </c>
      <c r="E39" s="14">
        <v>119597</v>
      </c>
      <c r="F39" s="34">
        <v>2612.0783570000003</v>
      </c>
      <c r="G39" s="14">
        <v>262509</v>
      </c>
      <c r="H39" s="34">
        <v>12549.278252</v>
      </c>
      <c r="I39" s="20">
        <f t="shared" si="1"/>
        <v>0.544408001249481</v>
      </c>
    </row>
    <row r="40" spans="2:9" ht="15.75">
      <c r="B40" s="8" t="s">
        <v>20</v>
      </c>
      <c r="C40" s="14">
        <v>72829</v>
      </c>
      <c r="D40" s="34">
        <v>8305.17252</v>
      </c>
      <c r="E40" s="14">
        <v>53979</v>
      </c>
      <c r="F40" s="34">
        <v>1957.1240259999995</v>
      </c>
      <c r="G40" s="14">
        <v>126808</v>
      </c>
      <c r="H40" s="34">
        <v>10262.296546</v>
      </c>
      <c r="I40" s="20">
        <f t="shared" si="1"/>
        <v>0.5743249637246861</v>
      </c>
    </row>
    <row r="41" spans="2:9" ht="15.75">
      <c r="B41" s="8" t="s">
        <v>21</v>
      </c>
      <c r="C41" s="14">
        <v>2007</v>
      </c>
      <c r="D41" s="34">
        <v>114.630434</v>
      </c>
      <c r="E41" s="14">
        <v>551</v>
      </c>
      <c r="F41" s="34">
        <v>19.518996</v>
      </c>
      <c r="G41" s="14">
        <v>2558</v>
      </c>
      <c r="H41" s="34">
        <v>134.14943</v>
      </c>
      <c r="I41" s="20">
        <f t="shared" si="1"/>
        <v>0.7845973416731822</v>
      </c>
    </row>
    <row r="42" spans="2:9" ht="15.75">
      <c r="B42" s="8" t="s">
        <v>22</v>
      </c>
      <c r="C42" s="14">
        <v>9543</v>
      </c>
      <c r="D42" s="34">
        <v>1344.998311</v>
      </c>
      <c r="E42" s="14">
        <v>5424</v>
      </c>
      <c r="F42" s="34">
        <v>233.07570199999986</v>
      </c>
      <c r="G42" s="14">
        <v>14967</v>
      </c>
      <c r="H42" s="34">
        <v>1578.074013</v>
      </c>
      <c r="I42" s="20">
        <f t="shared" si="1"/>
        <v>0.6376027259971938</v>
      </c>
    </row>
    <row r="43" spans="2:9" ht="15.75">
      <c r="B43" s="8" t="s">
        <v>23</v>
      </c>
      <c r="C43" s="14">
        <v>80021</v>
      </c>
      <c r="D43" s="34">
        <v>7522.522747</v>
      </c>
      <c r="E43" s="14">
        <v>59009</v>
      </c>
      <c r="F43" s="34">
        <v>1395.9323009999998</v>
      </c>
      <c r="G43" s="14">
        <v>139030</v>
      </c>
      <c r="H43" s="34">
        <v>8918.455048</v>
      </c>
      <c r="I43" s="20">
        <f t="shared" si="1"/>
        <v>0.5755664245126951</v>
      </c>
    </row>
    <row r="44" spans="2:9" ht="15.75">
      <c r="B44" s="8" t="s">
        <v>24</v>
      </c>
      <c r="C44" s="14">
        <v>46759</v>
      </c>
      <c r="D44" s="34">
        <v>2646.418787</v>
      </c>
      <c r="E44" s="14">
        <v>35994</v>
      </c>
      <c r="F44" s="34">
        <v>981.2368189999997</v>
      </c>
      <c r="G44" s="14">
        <v>82753</v>
      </c>
      <c r="H44" s="34">
        <v>3627.655606</v>
      </c>
      <c r="I44" s="20">
        <f t="shared" si="1"/>
        <v>0.5650429591676435</v>
      </c>
    </row>
    <row r="45" spans="2:9" ht="15.75">
      <c r="B45" s="8" t="s">
        <v>25</v>
      </c>
      <c r="C45" s="14">
        <v>106857</v>
      </c>
      <c r="D45" s="34">
        <v>7007.400105</v>
      </c>
      <c r="E45" s="14">
        <v>85962</v>
      </c>
      <c r="F45" s="34">
        <v>2240.640958000001</v>
      </c>
      <c r="G45" s="14">
        <v>192819</v>
      </c>
      <c r="H45" s="34">
        <v>9248.041063</v>
      </c>
      <c r="I45" s="20">
        <f t="shared" si="1"/>
        <v>0.5541829384033731</v>
      </c>
    </row>
    <row r="46" spans="2:9" ht="15.75">
      <c r="B46" s="8" t="s">
        <v>26</v>
      </c>
      <c r="C46" s="14">
        <v>39903</v>
      </c>
      <c r="D46" s="34">
        <v>4322.961382</v>
      </c>
      <c r="E46" s="14">
        <v>52825</v>
      </c>
      <c r="F46" s="34">
        <v>2046.0289219999995</v>
      </c>
      <c r="G46" s="14">
        <v>92728</v>
      </c>
      <c r="H46" s="34">
        <v>6368.990304</v>
      </c>
      <c r="I46" s="20">
        <f t="shared" si="1"/>
        <v>0.4303230955051333</v>
      </c>
    </row>
    <row r="47" spans="2:9" ht="15.75">
      <c r="B47" s="8" t="s">
        <v>27</v>
      </c>
      <c r="C47" s="14">
        <v>103690</v>
      </c>
      <c r="D47" s="34">
        <v>6480.681717</v>
      </c>
      <c r="E47" s="14">
        <v>106087</v>
      </c>
      <c r="F47" s="34">
        <v>3003.820605</v>
      </c>
      <c r="G47" s="14">
        <v>209777</v>
      </c>
      <c r="H47" s="34">
        <v>9484.502322</v>
      </c>
      <c r="I47" s="20">
        <f t="shared" si="1"/>
        <v>0.4942867902582266</v>
      </c>
    </row>
    <row r="48" spans="2:9" ht="15.75">
      <c r="B48" s="8" t="s">
        <v>28</v>
      </c>
      <c r="C48" s="14">
        <v>62412</v>
      </c>
      <c r="D48" s="34">
        <v>6398.617548</v>
      </c>
      <c r="E48" s="14">
        <v>92894</v>
      </c>
      <c r="F48" s="34">
        <v>1984.4423619999998</v>
      </c>
      <c r="G48" s="14">
        <v>155306</v>
      </c>
      <c r="H48" s="34">
        <v>8383.05991</v>
      </c>
      <c r="I48" s="20">
        <f t="shared" si="1"/>
        <v>0.40186470580660116</v>
      </c>
    </row>
    <row r="49" spans="2:9" ht="15.75">
      <c r="B49" s="8" t="s">
        <v>29</v>
      </c>
      <c r="C49" s="14">
        <v>31460</v>
      </c>
      <c r="D49" s="34">
        <v>3357.630389</v>
      </c>
      <c r="E49" s="14">
        <v>23121</v>
      </c>
      <c r="F49" s="34">
        <v>715.142996</v>
      </c>
      <c r="G49" s="14">
        <v>54581</v>
      </c>
      <c r="H49" s="34">
        <v>4072.773385</v>
      </c>
      <c r="I49" s="20">
        <f t="shared" si="1"/>
        <v>0.5763910518312233</v>
      </c>
    </row>
    <row r="50" spans="2:9" ht="15.75">
      <c r="B50" s="8" t="s">
        <v>56</v>
      </c>
      <c r="C50" s="14">
        <v>12201</v>
      </c>
      <c r="D50" s="34">
        <v>1203.474671</v>
      </c>
      <c r="E50" s="14">
        <v>26769</v>
      </c>
      <c r="F50" s="34">
        <v>919.9519490000002</v>
      </c>
      <c r="G50" s="14">
        <v>38970</v>
      </c>
      <c r="H50" s="34">
        <v>2123.42662</v>
      </c>
      <c r="I50" s="20">
        <f t="shared" si="1"/>
        <v>0.3130869899923018</v>
      </c>
    </row>
    <row r="51" spans="2:9" ht="15.75">
      <c r="B51" s="8" t="s">
        <v>30</v>
      </c>
      <c r="C51" s="14">
        <v>24437</v>
      </c>
      <c r="D51" s="34">
        <v>1882.410172</v>
      </c>
      <c r="E51" s="14">
        <v>41618</v>
      </c>
      <c r="F51" s="34">
        <v>1083.1859189999998</v>
      </c>
      <c r="G51" s="14">
        <v>66055</v>
      </c>
      <c r="H51" s="34">
        <v>2965.596091</v>
      </c>
      <c r="I51" s="20">
        <f t="shared" si="1"/>
        <v>0.3699492846870033</v>
      </c>
    </row>
    <row r="52" spans="2:9" ht="15.75">
      <c r="B52" s="8" t="s">
        <v>31</v>
      </c>
      <c r="C52" s="14">
        <v>83488</v>
      </c>
      <c r="D52" s="34">
        <v>9780.427409</v>
      </c>
      <c r="E52" s="14">
        <v>80560</v>
      </c>
      <c r="F52" s="34">
        <v>2819.561152</v>
      </c>
      <c r="G52" s="14">
        <v>164048</v>
      </c>
      <c r="H52" s="34">
        <v>12599.988561</v>
      </c>
      <c r="I52" s="20">
        <f t="shared" si="1"/>
        <v>0.508924217302253</v>
      </c>
    </row>
    <row r="53" spans="2:9" ht="15.75">
      <c r="B53" s="8" t="s">
        <v>32</v>
      </c>
      <c r="C53" s="14">
        <v>71309</v>
      </c>
      <c r="D53" s="34">
        <v>4688.240399</v>
      </c>
      <c r="E53" s="14">
        <v>66452</v>
      </c>
      <c r="F53" s="34">
        <v>1177.5918739999997</v>
      </c>
      <c r="G53" s="14">
        <v>137761</v>
      </c>
      <c r="H53" s="34">
        <v>5865.832273</v>
      </c>
      <c r="I53" s="20">
        <f t="shared" si="1"/>
        <v>0.5176283563562982</v>
      </c>
    </row>
    <row r="54" spans="2:9" ht="15.75">
      <c r="B54" s="8" t="s">
        <v>33</v>
      </c>
      <c r="C54" s="14">
        <v>72635</v>
      </c>
      <c r="D54" s="34">
        <v>6352.621545</v>
      </c>
      <c r="E54" s="14">
        <v>69050</v>
      </c>
      <c r="F54" s="34">
        <v>1662.8771399999996</v>
      </c>
      <c r="G54" s="14">
        <v>141685</v>
      </c>
      <c r="H54" s="34">
        <v>8015.498685</v>
      </c>
      <c r="I54" s="20">
        <f t="shared" si="1"/>
        <v>0.5126513039489007</v>
      </c>
    </row>
    <row r="55" spans="2:9" ht="15.75">
      <c r="B55" s="8" t="s">
        <v>34</v>
      </c>
      <c r="C55" s="14">
        <v>83864</v>
      </c>
      <c r="D55" s="34">
        <v>5936.687648</v>
      </c>
      <c r="E55" s="14">
        <v>171440</v>
      </c>
      <c r="F55" s="34">
        <v>6039.174086</v>
      </c>
      <c r="G55" s="14">
        <v>255304</v>
      </c>
      <c r="H55" s="34">
        <v>11975.861734</v>
      </c>
      <c r="I55" s="20">
        <f t="shared" si="1"/>
        <v>0.32848682355153075</v>
      </c>
    </row>
    <row r="56" spans="2:9" ht="15.75">
      <c r="B56" s="8" t="s">
        <v>3</v>
      </c>
      <c r="C56" s="14">
        <v>1336</v>
      </c>
      <c r="D56" s="34">
        <v>166.958391</v>
      </c>
      <c r="E56" s="14">
        <v>247</v>
      </c>
      <c r="F56" s="34">
        <v>6.739547999999985</v>
      </c>
      <c r="G56" s="14">
        <v>1583</v>
      </c>
      <c r="H56" s="34">
        <v>173.697939</v>
      </c>
      <c r="I56" s="20">
        <f t="shared" si="1"/>
        <v>0.8439671509791535</v>
      </c>
    </row>
    <row r="57" spans="2:9" ht="15.75">
      <c r="B57" s="8" t="s">
        <v>4</v>
      </c>
      <c r="C57" s="14">
        <v>2371</v>
      </c>
      <c r="D57" s="34">
        <v>211.8349</v>
      </c>
      <c r="E57" s="42">
        <v>1693</v>
      </c>
      <c r="F57" s="34">
        <v>78.78654499999999</v>
      </c>
      <c r="G57" s="14">
        <v>4064</v>
      </c>
      <c r="H57" s="34">
        <v>290.621445</v>
      </c>
      <c r="I57" s="17">
        <f t="shared" si="1"/>
        <v>0.5834153543307087</v>
      </c>
    </row>
    <row r="58" spans="2:10" ht="21" customHeight="1">
      <c r="B58" s="27" t="s">
        <v>0</v>
      </c>
      <c r="C58" s="26">
        <f aca="true" t="shared" si="2" ref="C58:H58">SUM(C25:C57)</f>
        <v>1850650</v>
      </c>
      <c r="D58" s="45">
        <f t="shared" si="2"/>
        <v>154623.49947499996</v>
      </c>
      <c r="E58" s="44">
        <f t="shared" si="2"/>
        <v>2172324</v>
      </c>
      <c r="F58" s="45">
        <f t="shared" si="2"/>
        <v>67471.591109</v>
      </c>
      <c r="G58" s="26">
        <f t="shared" si="2"/>
        <v>4022974</v>
      </c>
      <c r="H58" s="50">
        <f t="shared" si="2"/>
        <v>222095.09058400008</v>
      </c>
      <c r="I58" s="39">
        <f>C58/G58</f>
        <v>0.4600203729877449</v>
      </c>
      <c r="J58" s="16"/>
    </row>
    <row r="59" spans="2:8" ht="13.5">
      <c r="B59" s="53" t="s">
        <v>57</v>
      </c>
      <c r="C59" s="53"/>
      <c r="D59" s="53"/>
      <c r="E59" s="53"/>
      <c r="F59" s="53"/>
      <c r="G59" s="53"/>
      <c r="H59" s="53"/>
    </row>
    <row r="60" spans="2:8" ht="28.5" customHeight="1">
      <c r="B60" s="29" t="s">
        <v>53</v>
      </c>
      <c r="C60" s="30"/>
      <c r="D60" s="30"/>
      <c r="E60" s="30"/>
      <c r="F60" s="30"/>
      <c r="G60" s="30"/>
      <c r="H60" s="30"/>
    </row>
    <row r="61" spans="2:8" ht="21" customHeight="1">
      <c r="B61" s="54" t="s">
        <v>48</v>
      </c>
      <c r="C61" s="54"/>
      <c r="D61" s="54"/>
      <c r="E61" s="54"/>
      <c r="F61" s="54"/>
      <c r="G61" s="54"/>
      <c r="H61" s="54"/>
    </row>
    <row r="62" spans="3:8" ht="21" customHeight="1">
      <c r="C62" s="15"/>
      <c r="D62" s="15"/>
      <c r="E62" s="15"/>
      <c r="F62" s="15"/>
      <c r="G62" s="15"/>
      <c r="H62" s="15"/>
    </row>
    <row r="63" spans="3:8" ht="21" customHeight="1">
      <c r="C63" s="15"/>
      <c r="D63" s="15"/>
      <c r="E63" s="15"/>
      <c r="F63" s="15"/>
      <c r="G63" s="15"/>
      <c r="H63" s="15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2.7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2018-08-13T19:56:13Z</dcterms:modified>
  <cp:category/>
  <cp:version/>
  <cp:contentType/>
  <cp:contentStatus/>
</cp:coreProperties>
</file>