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Ejecución Presupuestal" sheetId="1" r:id="rId1"/>
    <sheet name="Estado de Situación Financiera" sheetId="2" r:id="rId2"/>
    <sheet name="Estado de Resultados" sheetId="3" r:id="rId3"/>
  </sheets>
  <definedNames>
    <definedName name="_xlnm.Print_Area" localSheetId="0">'Ejecución Presupuestal'!$B$2:$E$27</definedName>
    <definedName name="_xlnm.Print_Area" localSheetId="2">'Estado de Resultados'!#REF!</definedName>
    <definedName name="_xlnm.Print_Area" localSheetId="1">'Estado de Situación Financiera'!#REF!</definedName>
  </definedNames>
  <calcPr fullCalcOnLoad="1"/>
</workbook>
</file>

<file path=xl/sharedStrings.xml><?xml version="1.0" encoding="utf-8"?>
<sst xmlns="http://schemas.openxmlformats.org/spreadsheetml/2006/main" count="65" uniqueCount="57">
  <si>
    <t>PROGRAMA DE INVERSIÓN BANCA DE LAS OPORTUNIDADES</t>
  </si>
  <si>
    <t>% de Ejecución Año</t>
  </si>
  <si>
    <t>Ingresos</t>
  </si>
  <si>
    <t>Rendimientos Financieros</t>
  </si>
  <si>
    <t>Gastos de Funcionamiento</t>
  </si>
  <si>
    <t>Honorarios</t>
  </si>
  <si>
    <t>Impuestos</t>
  </si>
  <si>
    <t xml:space="preserve">Honorarios </t>
  </si>
  <si>
    <t>Gastos Diversos</t>
  </si>
  <si>
    <t>Depreciaciones y Amortizaciones</t>
  </si>
  <si>
    <t>Otros Gastos para la Operación</t>
  </si>
  <si>
    <t>Margen operacional</t>
  </si>
  <si>
    <t>Compra de activos</t>
  </si>
  <si>
    <t>Programas de Inversión</t>
  </si>
  <si>
    <t>Entorno y Regulación</t>
  </si>
  <si>
    <t>Soporte a Oferta y Demanda de Servicios Financieros</t>
  </si>
  <si>
    <t>Apoyo a la Red de Banca de Oportunidades</t>
  </si>
  <si>
    <t>Activos</t>
  </si>
  <si>
    <t>Disponible</t>
  </si>
  <si>
    <t>Inversiones</t>
  </si>
  <si>
    <t>Cuentas por cobrar</t>
  </si>
  <si>
    <t>Propiedad, planta y equipo</t>
  </si>
  <si>
    <t>Otros activos</t>
  </si>
  <si>
    <t>Total Activos</t>
  </si>
  <si>
    <t>Pasivos</t>
  </si>
  <si>
    <t>Cuentas por pagar</t>
  </si>
  <si>
    <t>Pasivos estimados y provisiones</t>
  </si>
  <si>
    <t>Total Pasivos</t>
  </si>
  <si>
    <t>Patrimonio</t>
  </si>
  <si>
    <t>Aportes en dinero-Nación</t>
  </si>
  <si>
    <t>Resultados ejercicios anteriores</t>
  </si>
  <si>
    <t xml:space="preserve">Resultados del ejercicio </t>
  </si>
  <si>
    <t>Total Patrimonio</t>
  </si>
  <si>
    <t>Total Pasivo y Patrimonio</t>
  </si>
  <si>
    <t xml:space="preserve">Otros Ingresos </t>
  </si>
  <si>
    <t>Total Gastos Operacionales</t>
  </si>
  <si>
    <t xml:space="preserve">ESTADO DE RESULTADOS </t>
  </si>
  <si>
    <t>(Cifras expresadas de millones de pesos colombianos)</t>
  </si>
  <si>
    <t xml:space="preserve">Ingresos </t>
  </si>
  <si>
    <t xml:space="preserve">Gastos </t>
  </si>
  <si>
    <t>Otros gastos administrativos</t>
  </si>
  <si>
    <t>RESULTADO DEL EJERCICIO</t>
  </si>
  <si>
    <t>Total Ingresos generados en el Programa</t>
  </si>
  <si>
    <t xml:space="preserve">Gastos de Personal </t>
  </si>
  <si>
    <t>Intereses depósitos a la vista- Cuenta de ahorro</t>
  </si>
  <si>
    <t>Ejecución contratos en Programas de Inversión</t>
  </si>
  <si>
    <t>ESTADO DE SITUACIÓN FINANCIERA</t>
  </si>
  <si>
    <t>Utilidad neta en valoración de inversiones</t>
  </si>
  <si>
    <t>Ingresos generados Convenio F.N.G</t>
  </si>
  <si>
    <t xml:space="preserve">Otros </t>
  </si>
  <si>
    <t>Presupuesto  2019</t>
  </si>
  <si>
    <t>Ejecución Diciembre 2019</t>
  </si>
  <si>
    <t>CORTE : 31 DE DICIEMBRE DE 2019</t>
  </si>
  <si>
    <t>CORTE: 31 DE DICIEMBRE DE 2019</t>
  </si>
  <si>
    <t>Aportes en dinero-Otras entidades</t>
  </si>
  <si>
    <t>FNG Desastres naturales II</t>
  </si>
  <si>
    <r>
      <t xml:space="preserve">PROGRAMA DE INVERSIÓN BANCA DE LAS OPORTUNIDADES
EJECUCIÓN PRESUPUESTAL 2019
CORTE: 31 DE DICIEMBRE DE 2019
</t>
    </r>
    <r>
      <rPr>
        <sz val="14"/>
        <color indexed="9"/>
        <rFont val="Calibri"/>
        <family val="2"/>
      </rPr>
      <t>(Cifras expresadas de millones de pesos colombianos)</t>
    </r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</si>
</sst>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0.0%"/>
    <numFmt numFmtId="175" formatCode="#,##0_ ;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17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B050"/>
      <name val="Calibri"/>
      <family val="2"/>
    </font>
    <font>
      <sz val="14"/>
      <color rgb="FFFF0000"/>
      <name val="Calibri"/>
      <family val="2"/>
    </font>
    <font>
      <b/>
      <sz val="14"/>
      <color rgb="FF00B050"/>
      <name val="Calibri"/>
      <family val="2"/>
    </font>
    <font>
      <sz val="10"/>
      <color rgb="FFFF000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ashDot"/>
      <top/>
      <bottom style="dashDot"/>
    </border>
    <border>
      <left style="dashDot"/>
      <right style="dashDot"/>
      <top/>
      <bottom style="dashDot"/>
    </border>
    <border>
      <left style="dashDot"/>
      <right style="medium"/>
      <top/>
      <bottom style="dashDot"/>
    </border>
    <border>
      <left/>
      <right/>
      <top style="thick"/>
      <bottom/>
    </border>
    <border>
      <left/>
      <right style="medium"/>
      <top style="thick"/>
      <bottom/>
    </border>
    <border>
      <left/>
      <right style="medium"/>
      <top style="medium"/>
      <bottom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73" fontId="20" fillId="0" borderId="0" xfId="47" applyNumberFormat="1" applyFont="1" applyFill="1" applyBorder="1" applyAlignment="1">
      <alignment/>
    </xf>
    <xf numFmtId="169" fontId="20" fillId="0" borderId="0" xfId="48" applyFont="1" applyAlignment="1">
      <alignment/>
    </xf>
    <xf numFmtId="169" fontId="47" fillId="0" borderId="0" xfId="48" applyFont="1" applyAlignment="1">
      <alignment/>
    </xf>
    <xf numFmtId="173" fontId="48" fillId="0" borderId="0" xfId="47" applyNumberFormat="1" applyFont="1" applyFill="1" applyBorder="1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173" fontId="20" fillId="33" borderId="10" xfId="53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173" fontId="24" fillId="33" borderId="10" xfId="47" applyNumberFormat="1" applyFont="1" applyFill="1" applyBorder="1" applyAlignment="1">
      <alignment/>
    </xf>
    <xf numFmtId="173" fontId="20" fillId="33" borderId="10" xfId="47" applyNumberFormat="1" applyFont="1" applyFill="1" applyBorder="1" applyAlignment="1">
      <alignment/>
    </xf>
    <xf numFmtId="0" fontId="0" fillId="33" borderId="0" xfId="0" applyFill="1" applyAlignment="1">
      <alignment/>
    </xf>
    <xf numFmtId="0" fontId="23" fillId="33" borderId="0" xfId="0" applyFont="1" applyFill="1" applyAlignment="1">
      <alignment/>
    </xf>
    <xf numFmtId="173" fontId="0" fillId="0" borderId="0" xfId="0" applyNumberFormat="1" applyAlignment="1">
      <alignment/>
    </xf>
    <xf numFmtId="169" fontId="0" fillId="0" borderId="0" xfId="49" applyNumberFormat="1" applyFont="1" applyAlignment="1">
      <alignment/>
    </xf>
    <xf numFmtId="0" fontId="20" fillId="33" borderId="11" xfId="0" applyFont="1" applyFill="1" applyBorder="1" applyAlignment="1">
      <alignment/>
    </xf>
    <xf numFmtId="0" fontId="23" fillId="33" borderId="12" xfId="0" applyFont="1" applyFill="1" applyBorder="1" applyAlignment="1">
      <alignment vertical="top"/>
    </xf>
    <xf numFmtId="0" fontId="24" fillId="33" borderId="13" xfId="0" applyFont="1" applyFill="1" applyBorder="1" applyAlignment="1">
      <alignment horizontal="left" indent="1"/>
    </xf>
    <xf numFmtId="173" fontId="24" fillId="33" borderId="14" xfId="53" applyNumberFormat="1" applyFont="1" applyFill="1" applyBorder="1" applyAlignment="1">
      <alignment/>
    </xf>
    <xf numFmtId="0" fontId="24" fillId="33" borderId="11" xfId="0" applyFont="1" applyFill="1" applyBorder="1" applyAlignment="1">
      <alignment horizontal="left" indent="1"/>
    </xf>
    <xf numFmtId="0" fontId="24" fillId="33" borderId="13" xfId="0" applyFont="1" applyFill="1" applyBorder="1" applyAlignment="1">
      <alignment/>
    </xf>
    <xf numFmtId="173" fontId="24" fillId="33" borderId="14" xfId="47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0" fontId="0" fillId="0" borderId="0" xfId="0" applyFont="1" applyAlignment="1">
      <alignment/>
    </xf>
    <xf numFmtId="172" fontId="23" fillId="0" borderId="0" xfId="0" applyNumberFormat="1" applyFont="1" applyAlignment="1">
      <alignment/>
    </xf>
    <xf numFmtId="173" fontId="46" fillId="0" borderId="0" xfId="0" applyNumberFormat="1" applyFont="1" applyFill="1" applyAlignment="1">
      <alignment/>
    </xf>
    <xf numFmtId="169" fontId="0" fillId="0" borderId="0" xfId="48" applyFont="1" applyAlignment="1">
      <alignment/>
    </xf>
    <xf numFmtId="169" fontId="0" fillId="0" borderId="0" xfId="0" applyNumberFormat="1" applyAlignment="1">
      <alignment/>
    </xf>
    <xf numFmtId="169" fontId="24" fillId="33" borderId="10" xfId="48" applyNumberFormat="1" applyFont="1" applyFill="1" applyBorder="1" applyAlignment="1">
      <alignment/>
    </xf>
    <xf numFmtId="169" fontId="20" fillId="33" borderId="10" xfId="53" applyNumberFormat="1" applyFont="1" applyFill="1" applyBorder="1" applyAlignment="1">
      <alignment/>
    </xf>
    <xf numFmtId="169" fontId="24" fillId="33" borderId="10" xfId="47" applyNumberFormat="1" applyFont="1" applyFill="1" applyBorder="1" applyAlignment="1">
      <alignment/>
    </xf>
    <xf numFmtId="169" fontId="20" fillId="33" borderId="10" xfId="47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173" fontId="24" fillId="0" borderId="0" xfId="47" applyNumberFormat="1" applyFont="1" applyFill="1" applyBorder="1" applyAlignment="1">
      <alignment/>
    </xf>
    <xf numFmtId="173" fontId="24" fillId="0" borderId="10" xfId="47" applyNumberFormat="1" applyFont="1" applyFill="1" applyBorder="1" applyAlignment="1">
      <alignment/>
    </xf>
    <xf numFmtId="9" fontId="20" fillId="0" borderId="10" xfId="60" applyFont="1" applyFill="1" applyBorder="1" applyAlignment="1">
      <alignment horizontal="right"/>
    </xf>
    <xf numFmtId="0" fontId="24" fillId="0" borderId="11" xfId="0" applyFont="1" applyBorder="1" applyAlignment="1">
      <alignment horizontal="left" wrapText="1"/>
    </xf>
    <xf numFmtId="9" fontId="24" fillId="0" borderId="10" xfId="60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indent="1"/>
    </xf>
    <xf numFmtId="0" fontId="24" fillId="0" borderId="11" xfId="0" applyFont="1" applyBorder="1" applyAlignment="1">
      <alignment horizontal="left" wrapText="1" indent="1"/>
    </xf>
    <xf numFmtId="173" fontId="24" fillId="0" borderId="0" xfId="47" applyNumberFormat="1" applyFont="1" applyFill="1" applyBorder="1" applyAlignment="1">
      <alignment horizontal="left" wrapText="1" indent="1"/>
    </xf>
    <xf numFmtId="9" fontId="24" fillId="0" borderId="10" xfId="60" applyFont="1" applyFill="1" applyBorder="1" applyAlignment="1">
      <alignment horizontal="right" wrapText="1" indent="1"/>
    </xf>
    <xf numFmtId="0" fontId="24" fillId="0" borderId="11" xfId="0" applyFont="1" applyFill="1" applyBorder="1" applyAlignment="1">
      <alignment/>
    </xf>
    <xf numFmtId="173" fontId="20" fillId="0" borderId="10" xfId="47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0" fillId="0" borderId="0" xfId="0" applyFont="1" applyFill="1" applyBorder="1" applyAlignment="1">
      <alignment vertical="top"/>
    </xf>
    <xf numFmtId="174" fontId="20" fillId="0" borderId="10" xfId="60" applyNumberFormat="1" applyFont="1" applyFill="1" applyBorder="1" applyAlignment="1">
      <alignment/>
    </xf>
    <xf numFmtId="0" fontId="20" fillId="0" borderId="11" xfId="0" applyFont="1" applyBorder="1" applyAlignment="1">
      <alignment horizontal="left" indent="2"/>
    </xf>
    <xf numFmtId="0" fontId="20" fillId="0" borderId="11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wrapText="1" indent="2"/>
    </xf>
    <xf numFmtId="0" fontId="20" fillId="33" borderId="11" xfId="0" applyFont="1" applyFill="1" applyBorder="1" applyAlignment="1">
      <alignment horizontal="left" indent="2"/>
    </xf>
    <xf numFmtId="9" fontId="20" fillId="33" borderId="11" xfId="60" applyFont="1" applyFill="1" applyBorder="1" applyAlignment="1">
      <alignment horizontal="left" indent="2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73" fontId="24" fillId="0" borderId="18" xfId="47" applyNumberFormat="1" applyFont="1" applyFill="1" applyBorder="1" applyAlignment="1">
      <alignment/>
    </xf>
    <xf numFmtId="9" fontId="24" fillId="0" borderId="19" xfId="60" applyFont="1" applyFill="1" applyBorder="1" applyAlignment="1">
      <alignment horizontal="right"/>
    </xf>
    <xf numFmtId="173" fontId="24" fillId="0" borderId="12" xfId="47" applyNumberFormat="1" applyFont="1" applyFill="1" applyBorder="1" applyAlignment="1">
      <alignment/>
    </xf>
    <xf numFmtId="174" fontId="24" fillId="0" borderId="20" xfId="60" applyNumberFormat="1" applyFont="1" applyFill="1" applyBorder="1" applyAlignment="1">
      <alignment horizontal="right"/>
    </xf>
    <xf numFmtId="174" fontId="24" fillId="0" borderId="10" xfId="60" applyNumberFormat="1" applyFont="1" applyFill="1" applyBorder="1" applyAlignment="1">
      <alignment/>
    </xf>
    <xf numFmtId="173" fontId="24" fillId="0" borderId="21" xfId="47" applyNumberFormat="1" applyFont="1" applyFill="1" applyBorder="1" applyAlignment="1">
      <alignment/>
    </xf>
    <xf numFmtId="174" fontId="24" fillId="0" borderId="22" xfId="6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4" fillId="33" borderId="11" xfId="0" applyFont="1" applyFill="1" applyBorder="1" applyAlignment="1">
      <alignment horizontal="left"/>
    </xf>
    <xf numFmtId="169" fontId="23" fillId="0" borderId="0" xfId="0" applyNumberFormat="1" applyFont="1" applyAlignment="1">
      <alignment/>
    </xf>
    <xf numFmtId="175" fontId="20" fillId="33" borderId="10" xfId="53" applyNumberFormat="1" applyFont="1" applyFill="1" applyBorder="1" applyAlignment="1">
      <alignment/>
    </xf>
    <xf numFmtId="0" fontId="20" fillId="33" borderId="0" xfId="0" applyFont="1" applyFill="1" applyAlignment="1">
      <alignment/>
    </xf>
    <xf numFmtId="173" fontId="20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173" fontId="47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5" borderId="26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1" fillId="35" borderId="11" xfId="0" applyFont="1" applyFill="1" applyBorder="1" applyAlignment="1">
      <alignment horizontal="center" vertical="top"/>
    </xf>
    <xf numFmtId="0" fontId="51" fillId="35" borderId="10" xfId="0" applyFont="1" applyFill="1" applyBorder="1" applyAlignment="1">
      <alignment horizontal="center" vertical="top"/>
    </xf>
    <xf numFmtId="0" fontId="50" fillId="35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5" xfId="49"/>
    <cellStyle name="Millares [0] 6" xfId="50"/>
    <cellStyle name="Millares 22" xfId="51"/>
    <cellStyle name="Millares 3" xfId="52"/>
    <cellStyle name="Millares_Estados financieros Pspto 2007" xfId="53"/>
    <cellStyle name="Currency" xfId="54"/>
    <cellStyle name="Currency [0]" xfId="55"/>
    <cellStyle name="Neutral" xfId="56"/>
    <cellStyle name="Normal 3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410075" y="4953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5429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4410075" y="7105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4410075" y="7115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Line 16"/>
        <xdr:cNvSpPr>
          <a:spLocks/>
        </xdr:cNvSpPr>
      </xdr:nvSpPr>
      <xdr:spPr>
        <a:xfrm>
          <a:off x="4410075" y="495300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Line 14"/>
        <xdr:cNvSpPr>
          <a:spLocks/>
        </xdr:cNvSpPr>
      </xdr:nvSpPr>
      <xdr:spPr>
        <a:xfrm>
          <a:off x="4410075" y="5429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247650</xdr:rowOff>
    </xdr:from>
    <xdr:to>
      <xdr:col>2</xdr:col>
      <xdr:colOff>0</xdr:colOff>
      <xdr:row>24</xdr:row>
      <xdr:rowOff>247650</xdr:rowOff>
    </xdr:to>
    <xdr:sp>
      <xdr:nvSpPr>
        <xdr:cNvPr id="7" name="Line 13"/>
        <xdr:cNvSpPr>
          <a:spLocks/>
        </xdr:cNvSpPr>
      </xdr:nvSpPr>
      <xdr:spPr>
        <a:xfrm>
          <a:off x="4410075" y="71056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8" name="Line 12"/>
        <xdr:cNvSpPr>
          <a:spLocks/>
        </xdr:cNvSpPr>
      </xdr:nvSpPr>
      <xdr:spPr>
        <a:xfrm>
          <a:off x="4410075" y="71151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421875" style="3" customWidth="1"/>
    <col min="2" max="2" width="63.7109375" style="3" customWidth="1"/>
    <col min="3" max="3" width="15.7109375" style="1" customWidth="1"/>
    <col min="4" max="5" width="15.7109375" style="2" customWidth="1"/>
    <col min="6" max="6" width="19.7109375" style="3" customWidth="1"/>
    <col min="7" max="16384" width="11.421875" style="3" customWidth="1"/>
  </cols>
  <sheetData>
    <row r="1" ht="12" customHeight="1" thickBot="1"/>
    <row r="2" spans="2:5" ht="99.75" customHeight="1" thickBot="1">
      <c r="B2" s="81" t="s">
        <v>56</v>
      </c>
      <c r="C2" s="82"/>
      <c r="D2" s="82"/>
      <c r="E2" s="83"/>
    </row>
    <row r="3" spans="2:5" ht="13.5" customHeight="1" thickTop="1">
      <c r="B3" s="37"/>
      <c r="C3" s="4"/>
      <c r="D3" s="4"/>
      <c r="E3" s="38"/>
    </row>
    <row r="4" spans="2:5" ht="56.25">
      <c r="B4" s="59"/>
      <c r="C4" s="60" t="s">
        <v>50</v>
      </c>
      <c r="D4" s="61" t="s">
        <v>51</v>
      </c>
      <c r="E4" s="62" t="s">
        <v>1</v>
      </c>
    </row>
    <row r="5" spans="2:5" ht="18.75">
      <c r="B5" s="39" t="s">
        <v>2</v>
      </c>
      <c r="C5" s="40"/>
      <c r="D5" s="40"/>
      <c r="E5" s="41"/>
    </row>
    <row r="6" spans="2:5" ht="19.5" thickBot="1">
      <c r="B6" s="54" t="s">
        <v>3</v>
      </c>
      <c r="C6" s="5">
        <v>5880</v>
      </c>
      <c r="D6" s="5">
        <v>5948</v>
      </c>
      <c r="E6" s="42">
        <f>+D6/C6</f>
        <v>1.0115646258503401</v>
      </c>
    </row>
    <row r="7" spans="2:5" ht="19.5" thickTop="1">
      <c r="B7" s="43"/>
      <c r="C7" s="63">
        <f>+C6</f>
        <v>5880</v>
      </c>
      <c r="D7" s="63">
        <f>+D6</f>
        <v>5948</v>
      </c>
      <c r="E7" s="64">
        <f>+D7/C7</f>
        <v>1.0115646258503401</v>
      </c>
    </row>
    <row r="8" spans="2:5" ht="18.75">
      <c r="B8" s="43"/>
      <c r="C8" s="5"/>
      <c r="D8" s="5"/>
      <c r="E8" s="42"/>
    </row>
    <row r="9" spans="2:5" ht="18.75">
      <c r="B9" s="39" t="s">
        <v>4</v>
      </c>
      <c r="C9" s="40"/>
      <c r="D9" s="40"/>
      <c r="E9" s="44"/>
    </row>
    <row r="10" spans="2:6" ht="18.75">
      <c r="B10" s="55" t="s">
        <v>43</v>
      </c>
      <c r="C10" s="5">
        <v>3523.784</v>
      </c>
      <c r="D10" s="5">
        <v>2981.002</v>
      </c>
      <c r="E10" s="53">
        <f aca="true" t="shared" si="0" ref="E10:E16">+D10/C10</f>
        <v>0.84596615456566</v>
      </c>
      <c r="F10" s="6"/>
    </row>
    <row r="11" spans="2:6" ht="18.75">
      <c r="B11" s="55" t="s">
        <v>7</v>
      </c>
      <c r="C11" s="5">
        <v>74.66</v>
      </c>
      <c r="D11" s="5">
        <v>60.351</v>
      </c>
      <c r="E11" s="53">
        <f t="shared" si="0"/>
        <v>0.8083444950442004</v>
      </c>
      <c r="F11" s="6"/>
    </row>
    <row r="12" spans="2:6" ht="18.75">
      <c r="B12" s="55" t="s">
        <v>6</v>
      </c>
      <c r="C12" s="5">
        <v>4.563</v>
      </c>
      <c r="D12" s="5">
        <v>1.746</v>
      </c>
      <c r="E12" s="53">
        <f t="shared" si="0"/>
        <v>0.3826429980276134</v>
      </c>
      <c r="F12" s="6"/>
    </row>
    <row r="13" spans="2:6" ht="18.75">
      <c r="B13" s="55" t="s">
        <v>8</v>
      </c>
      <c r="C13" s="5">
        <v>1324.741</v>
      </c>
      <c r="D13" s="5">
        <v>1185.118</v>
      </c>
      <c r="E13" s="53">
        <f t="shared" si="0"/>
        <v>0.8946035489201285</v>
      </c>
      <c r="F13" s="7"/>
    </row>
    <row r="14" spans="2:6" ht="18.75">
      <c r="B14" s="55" t="s">
        <v>9</v>
      </c>
      <c r="C14" s="5">
        <v>112.543</v>
      </c>
      <c r="D14" s="5">
        <v>102.436</v>
      </c>
      <c r="E14" s="53">
        <f t="shared" si="0"/>
        <v>0.9101943257243899</v>
      </c>
      <c r="F14" s="6"/>
    </row>
    <row r="15" spans="2:6" ht="19.5" thickBot="1">
      <c r="B15" s="55" t="s">
        <v>10</v>
      </c>
      <c r="C15" s="5">
        <v>30.081</v>
      </c>
      <c r="D15" s="5">
        <v>20.121</v>
      </c>
      <c r="E15" s="53">
        <f t="shared" si="0"/>
        <v>0.6688939862371597</v>
      </c>
      <c r="F15" s="6"/>
    </row>
    <row r="16" spans="2:6" ht="18.75">
      <c r="B16" s="46"/>
      <c r="C16" s="65">
        <f>SUM(C10:C15)</f>
        <v>5070.371999999999</v>
      </c>
      <c r="D16" s="65">
        <f>SUM(D10:D15)</f>
        <v>4350.774</v>
      </c>
      <c r="E16" s="66">
        <f t="shared" si="0"/>
        <v>0.8580778688427596</v>
      </c>
      <c r="F16" s="6"/>
    </row>
    <row r="17" spans="2:5" ht="18.75">
      <c r="B17" s="46"/>
      <c r="C17" s="47"/>
      <c r="D17" s="47"/>
      <c r="E17" s="48"/>
    </row>
    <row r="18" spans="2:5" ht="18.75">
      <c r="B18" s="39" t="s">
        <v>11</v>
      </c>
      <c r="C18" s="40">
        <f>+C7-C16</f>
        <v>809.6280000000006</v>
      </c>
      <c r="D18" s="40">
        <f>+D7-D16</f>
        <v>1597.2259999999997</v>
      </c>
      <c r="E18" s="44"/>
    </row>
    <row r="19" spans="2:5" ht="18.75">
      <c r="B19" s="39"/>
      <c r="C19" s="40"/>
      <c r="D19" s="40"/>
      <c r="E19" s="44"/>
    </row>
    <row r="20" spans="2:6" ht="18.75">
      <c r="B20" s="49" t="s">
        <v>12</v>
      </c>
      <c r="C20" s="40">
        <v>105</v>
      </c>
      <c r="D20" s="40">
        <v>5.777</v>
      </c>
      <c r="E20" s="67">
        <f>+D20/C20</f>
        <v>0.05501904761904762</v>
      </c>
      <c r="F20" s="2"/>
    </row>
    <row r="21" spans="2:6" ht="18.75">
      <c r="B21" s="49"/>
      <c r="C21" s="40"/>
      <c r="D21" s="40"/>
      <c r="E21" s="50"/>
      <c r="F21" s="2"/>
    </row>
    <row r="22" spans="2:6" ht="18.75">
      <c r="B22" s="49" t="s">
        <v>13</v>
      </c>
      <c r="C22" s="5"/>
      <c r="D22" s="5"/>
      <c r="E22" s="50"/>
      <c r="F22" s="2"/>
    </row>
    <row r="23" spans="2:6" ht="18.75" hidden="1">
      <c r="B23" s="45" t="s">
        <v>14</v>
      </c>
      <c r="C23" s="5">
        <v>0</v>
      </c>
      <c r="D23" s="5">
        <v>0</v>
      </c>
      <c r="E23" s="42"/>
      <c r="F23" s="2"/>
    </row>
    <row r="24" spans="2:6" ht="18.75" customHeight="1">
      <c r="B24" s="56" t="s">
        <v>15</v>
      </c>
      <c r="C24" s="5">
        <v>7116</v>
      </c>
      <c r="D24" s="5">
        <v>5512</v>
      </c>
      <c r="E24" s="53">
        <f>+D24/C24</f>
        <v>0.774592467678471</v>
      </c>
      <c r="F24" s="2"/>
    </row>
    <row r="25" spans="2:6" ht="19.5" thickBot="1">
      <c r="B25" s="56" t="s">
        <v>16</v>
      </c>
      <c r="C25" s="5">
        <v>3433</v>
      </c>
      <c r="D25" s="5">
        <v>3149</v>
      </c>
      <c r="E25" s="53">
        <f>+D25/C25</f>
        <v>0.9172735217011361</v>
      </c>
      <c r="F25" s="2"/>
    </row>
    <row r="26" spans="2:6" ht="20.25" thickBot="1" thickTop="1">
      <c r="B26" s="51"/>
      <c r="C26" s="68">
        <f>+C24+C25</f>
        <v>10549</v>
      </c>
      <c r="D26" s="68">
        <f>+D24+D25</f>
        <v>8661</v>
      </c>
      <c r="E26" s="69">
        <f>+D26/C26</f>
        <v>0.8210256896388283</v>
      </c>
      <c r="F26" s="2"/>
    </row>
    <row r="27" spans="1:6" ht="18.75">
      <c r="A27" s="4"/>
      <c r="B27" s="52"/>
      <c r="C27" s="8"/>
      <c r="D27" s="3"/>
      <c r="E27" s="5"/>
      <c r="F27" s="5"/>
    </row>
    <row r="28" spans="3:4" ht="18.75">
      <c r="C28" s="30"/>
      <c r="D28" s="30"/>
    </row>
  </sheetData>
  <sheetProtection/>
  <mergeCells count="1">
    <mergeCell ref="B2:E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="90" zoomScaleNormal="90" zoomScalePageLayoutView="0" workbookViewId="0" topLeftCell="A1">
      <selection activeCell="E16" sqref="E16"/>
    </sheetView>
  </sheetViews>
  <sheetFormatPr defaultColWidth="11.421875" defaultRowHeight="12.75"/>
  <cols>
    <col min="1" max="1" width="2.7109375" style="3" customWidth="1"/>
    <col min="2" max="2" width="48.00390625" style="3" customWidth="1"/>
    <col min="3" max="3" width="24.8515625" style="3" customWidth="1"/>
    <col min="4" max="4" width="15.28125" style="3" customWidth="1"/>
    <col min="5" max="16384" width="11.421875" style="3" customWidth="1"/>
  </cols>
  <sheetData>
    <row r="1" ht="15" customHeight="1" thickBot="1"/>
    <row r="2" spans="2:4" ht="18.75">
      <c r="B2" s="84" t="s">
        <v>0</v>
      </c>
      <c r="C2" s="85"/>
      <c r="D2" s="2"/>
    </row>
    <row r="3" spans="2:4" s="71" customFormat="1" ht="18.75">
      <c r="B3" s="86" t="s">
        <v>46</v>
      </c>
      <c r="C3" s="87"/>
      <c r="D3" s="70"/>
    </row>
    <row r="4" spans="2:4" s="71" customFormat="1" ht="18.75">
      <c r="B4" s="86" t="s">
        <v>52</v>
      </c>
      <c r="C4" s="87"/>
      <c r="D4" s="70"/>
    </row>
    <row r="5" spans="2:4" ht="18.75">
      <c r="B5" s="88" t="s">
        <v>37</v>
      </c>
      <c r="C5" s="89"/>
      <c r="D5" s="2"/>
    </row>
    <row r="6" spans="2:9" ht="18" customHeight="1">
      <c r="B6" s="12" t="s">
        <v>17</v>
      </c>
      <c r="C6" s="13"/>
      <c r="D6" s="75"/>
      <c r="E6" s="75"/>
      <c r="F6" s="75"/>
      <c r="G6" s="75"/>
      <c r="H6" s="75"/>
      <c r="I6" s="75"/>
    </row>
    <row r="7" spans="2:5" ht="18" customHeight="1">
      <c r="B7" s="57" t="s">
        <v>18</v>
      </c>
      <c r="C7" s="14">
        <v>1941</v>
      </c>
      <c r="D7" s="75"/>
      <c r="E7" s="76"/>
    </row>
    <row r="8" spans="2:5" ht="18" customHeight="1">
      <c r="B8" s="57" t="s">
        <v>19</v>
      </c>
      <c r="C8" s="14">
        <v>109548</v>
      </c>
      <c r="D8" s="75"/>
      <c r="E8" s="76"/>
    </row>
    <row r="9" spans="2:5" ht="18" customHeight="1">
      <c r="B9" s="57" t="s">
        <v>20</v>
      </c>
      <c r="C9" s="14">
        <v>10</v>
      </c>
      <c r="D9" s="75"/>
      <c r="E9" s="76"/>
    </row>
    <row r="10" spans="2:5" ht="18" customHeight="1">
      <c r="B10" s="57" t="s">
        <v>21</v>
      </c>
      <c r="C10" s="14">
        <v>68</v>
      </c>
      <c r="D10" s="75"/>
      <c r="E10" s="76"/>
    </row>
    <row r="11" spans="2:5" ht="18" customHeight="1">
      <c r="B11" s="57" t="s">
        <v>22</v>
      </c>
      <c r="C11" s="14">
        <v>8409</v>
      </c>
      <c r="D11" s="75"/>
      <c r="E11" s="76"/>
    </row>
    <row r="12" spans="2:5" ht="18" customHeight="1">
      <c r="B12" s="12" t="s">
        <v>23</v>
      </c>
      <c r="C12" s="13">
        <f>SUM(C7:C11)</f>
        <v>119976</v>
      </c>
      <c r="D12" s="75"/>
      <c r="E12" s="76"/>
    </row>
    <row r="13" spans="2:5" ht="12" customHeight="1">
      <c r="B13" s="19"/>
      <c r="C13" s="11"/>
      <c r="D13" s="75"/>
      <c r="E13" s="76"/>
    </row>
    <row r="14" spans="2:5" ht="18" customHeight="1" hidden="1">
      <c r="B14" s="19"/>
      <c r="C14" s="11"/>
      <c r="D14" s="75"/>
      <c r="E14" s="76"/>
    </row>
    <row r="15" spans="2:5" ht="18" customHeight="1">
      <c r="B15" s="12" t="s">
        <v>24</v>
      </c>
      <c r="C15" s="13"/>
      <c r="D15" s="75"/>
      <c r="E15" s="76"/>
    </row>
    <row r="16" spans="2:5" ht="18" customHeight="1">
      <c r="B16" s="57" t="s">
        <v>25</v>
      </c>
      <c r="C16" s="11">
        <v>818</v>
      </c>
      <c r="D16" s="75"/>
      <c r="E16" s="76"/>
    </row>
    <row r="17" spans="2:5" ht="18" customHeight="1" hidden="1">
      <c r="B17" s="57" t="s">
        <v>26</v>
      </c>
      <c r="C17" s="11">
        <v>0</v>
      </c>
      <c r="D17" s="75"/>
      <c r="E17" s="76"/>
    </row>
    <row r="18" spans="2:5" ht="18" customHeight="1">
      <c r="B18" s="57" t="s">
        <v>26</v>
      </c>
      <c r="C18" s="11">
        <v>1</v>
      </c>
      <c r="D18" s="75"/>
      <c r="E18" s="76"/>
    </row>
    <row r="19" spans="2:5" ht="18" customHeight="1">
      <c r="B19" s="12" t="s">
        <v>27</v>
      </c>
      <c r="C19" s="13">
        <f>+C16+C18</f>
        <v>819</v>
      </c>
      <c r="D19" s="75"/>
      <c r="E19" s="76"/>
    </row>
    <row r="20" spans="2:5" ht="11.25" customHeight="1">
      <c r="B20" s="19"/>
      <c r="C20" s="11"/>
      <c r="D20" s="75"/>
      <c r="E20" s="76"/>
    </row>
    <row r="21" spans="2:5" ht="18" customHeight="1" hidden="1">
      <c r="B21" s="19"/>
      <c r="C21" s="11"/>
      <c r="D21" s="75"/>
      <c r="E21" s="76"/>
    </row>
    <row r="22" spans="2:5" ht="18" customHeight="1">
      <c r="B22" s="12" t="s">
        <v>28</v>
      </c>
      <c r="C22" s="13"/>
      <c r="D22" s="75"/>
      <c r="E22" s="76"/>
    </row>
    <row r="23" spans="2:5" ht="18" customHeight="1">
      <c r="B23" s="58" t="s">
        <v>29</v>
      </c>
      <c r="C23" s="11">
        <v>120000</v>
      </c>
      <c r="D23" s="75"/>
      <c r="E23" s="76"/>
    </row>
    <row r="24" spans="2:5" ht="18.75">
      <c r="B24" s="58" t="s">
        <v>54</v>
      </c>
      <c r="C24" s="11">
        <v>2</v>
      </c>
      <c r="D24" s="75"/>
      <c r="E24" s="76"/>
    </row>
    <row r="25" spans="2:5" ht="18" customHeight="1">
      <c r="B25" s="58" t="s">
        <v>30</v>
      </c>
      <c r="C25" s="11">
        <v>1215</v>
      </c>
      <c r="D25" s="75"/>
      <c r="E25" s="76"/>
    </row>
    <row r="26" spans="2:5" ht="18" customHeight="1">
      <c r="B26" s="58" t="s">
        <v>31</v>
      </c>
      <c r="C26" s="74">
        <v>-2060</v>
      </c>
      <c r="D26" s="75"/>
      <c r="E26" s="76"/>
    </row>
    <row r="27" spans="2:5" ht="18" customHeight="1">
      <c r="B27" s="12" t="s">
        <v>32</v>
      </c>
      <c r="C27" s="13">
        <f>SUM(C23:C26)</f>
        <v>119157</v>
      </c>
      <c r="D27" s="75"/>
      <c r="E27" s="76"/>
    </row>
    <row r="28" spans="2:5" ht="18" customHeight="1">
      <c r="B28" s="12"/>
      <c r="C28" s="13"/>
      <c r="D28" s="75"/>
      <c r="E28" s="76"/>
    </row>
    <row r="29" spans="2:5" ht="18" customHeight="1" hidden="1">
      <c r="B29" s="12"/>
      <c r="C29" s="13"/>
      <c r="D29" s="75"/>
      <c r="E29" s="76"/>
    </row>
    <row r="30" spans="2:5" ht="18" customHeight="1">
      <c r="B30" s="12" t="s">
        <v>33</v>
      </c>
      <c r="C30" s="13">
        <f>+C27+C19</f>
        <v>119976</v>
      </c>
      <c r="D30" s="75"/>
      <c r="E30" s="76"/>
    </row>
    <row r="31" spans="2:4" ht="18" customHeight="1" thickBot="1">
      <c r="B31" s="21"/>
      <c r="C31" s="22"/>
      <c r="D31" s="75"/>
    </row>
    <row r="32" spans="2:4" s="78" customFormat="1" ht="18.75">
      <c r="B32" s="77"/>
      <c r="C32" s="77"/>
      <c r="D32" s="77"/>
    </row>
    <row r="33" spans="2:4" s="78" customFormat="1" ht="18.75">
      <c r="B33" s="77"/>
      <c r="C33" s="79"/>
      <c r="D33" s="77"/>
    </row>
    <row r="34" spans="2:4" s="78" customFormat="1" ht="18.75">
      <c r="B34" s="77"/>
      <c r="C34" s="77"/>
      <c r="D34" s="77"/>
    </row>
    <row r="35" spans="2:4" s="78" customFormat="1" ht="18.75">
      <c r="B35" s="77"/>
      <c r="C35" s="77"/>
      <c r="D35" s="77"/>
    </row>
    <row r="36" s="78" customFormat="1" ht="18.75"/>
    <row r="37" s="78" customFormat="1" ht="18.75"/>
    <row r="38" s="78" customFormat="1" ht="18.75"/>
    <row r="39" s="78" customFormat="1" ht="18.75"/>
    <row r="40" s="78" customFormat="1" ht="18.75"/>
    <row r="41" s="78" customFormat="1" ht="18.75"/>
    <row r="42" s="78" customFormat="1" ht="18.75"/>
    <row r="43" s="78" customFormat="1" ht="18.75"/>
    <row r="44" s="78" customFormat="1" ht="18.75"/>
    <row r="45" s="78" customFormat="1" ht="18.75"/>
    <row r="46" s="78" customFormat="1" ht="18.75"/>
    <row r="47" s="78" customFormat="1" ht="18.75"/>
    <row r="48" s="78" customFormat="1" ht="18.75"/>
    <row r="49" s="78" customFormat="1" ht="18.75"/>
    <row r="50" s="78" customFormat="1" ht="18.75"/>
    <row r="51" s="78" customFormat="1" ht="18.75"/>
    <row r="52" s="78" customFormat="1" ht="18.75"/>
    <row r="53" s="78" customFormat="1" ht="18.75"/>
    <row r="54" s="78" customFormat="1" ht="18.75"/>
    <row r="55" s="78" customFormat="1" ht="18.75"/>
    <row r="56" s="78" customFormat="1" ht="18.75"/>
    <row r="57" s="78" customFormat="1" ht="18.75"/>
    <row r="58" s="78" customFormat="1" ht="18.75"/>
    <row r="59" s="78" customFormat="1" ht="18.75"/>
    <row r="60" s="78" customFormat="1" ht="18.75"/>
    <row r="61" s="78" customFormat="1" ht="18.75"/>
    <row r="62" s="78" customFormat="1" ht="18.75"/>
    <row r="63" s="78" customFormat="1" ht="18.75"/>
    <row r="64" s="78" customFormat="1" ht="18.75"/>
    <row r="65" s="78" customFormat="1" ht="18.75"/>
    <row r="66" s="78" customFormat="1" ht="18.75"/>
    <row r="67" s="78" customFormat="1" ht="18.75"/>
    <row r="68" s="78" customFormat="1" ht="18.75"/>
    <row r="69" s="78" customFormat="1" ht="18.75"/>
    <row r="70" s="78" customFormat="1" ht="18.75"/>
    <row r="71" s="78" customFormat="1" ht="18.75"/>
    <row r="72" s="78" customFormat="1" ht="18.75"/>
    <row r="73" s="78" customFormat="1" ht="18.75"/>
    <row r="74" s="78" customFormat="1" ht="18.75"/>
    <row r="75" s="78" customFormat="1" ht="18.75"/>
    <row r="76" s="78" customFormat="1" ht="18.75"/>
    <row r="77" s="78" customFormat="1" ht="18.75"/>
    <row r="78" s="78" customFormat="1" ht="18.75"/>
    <row r="79" s="78" customFormat="1" ht="18.75"/>
    <row r="80" s="78" customFormat="1" ht="18.75"/>
    <row r="81" s="78" customFormat="1" ht="18.75"/>
    <row r="82" s="78" customFormat="1" ht="18.75"/>
    <row r="83" s="78" customFormat="1" ht="18.75"/>
    <row r="84" s="78" customFormat="1" ht="18.75"/>
    <row r="85" s="78" customFormat="1" ht="18.75"/>
    <row r="86" s="78" customFormat="1" ht="18.75"/>
  </sheetData>
  <sheetProtection/>
  <mergeCells count="4">
    <mergeCell ref="B2:C2"/>
    <mergeCell ref="B3:C3"/>
    <mergeCell ref="B4:C4"/>
    <mergeCell ref="B5:C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8"/>
  <sheetViews>
    <sheetView showGridLines="0"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2.7109375" style="0" customWidth="1"/>
    <col min="2" max="2" width="59.140625" style="0" customWidth="1"/>
    <col min="3" max="3" width="15.140625" style="0" customWidth="1"/>
    <col min="4" max="5" width="13.8515625" style="0" bestFit="1" customWidth="1"/>
  </cols>
  <sheetData>
    <row r="1" s="3" customFormat="1" ht="15" customHeight="1" thickBot="1">
      <c r="B1" s="80"/>
    </row>
    <row r="2" spans="2:3" s="3" customFormat="1" ht="18.75">
      <c r="B2" s="84" t="s">
        <v>0</v>
      </c>
      <c r="C2" s="85"/>
    </row>
    <row r="3" spans="2:3" s="3" customFormat="1" ht="18.75">
      <c r="B3" s="90" t="s">
        <v>36</v>
      </c>
      <c r="C3" s="91"/>
    </row>
    <row r="4" spans="2:3" s="3" customFormat="1" ht="18.75">
      <c r="B4" s="90" t="s">
        <v>53</v>
      </c>
      <c r="C4" s="91"/>
    </row>
    <row r="5" spans="2:3" s="9" customFormat="1" ht="15.75">
      <c r="B5" s="92" t="s">
        <v>37</v>
      </c>
      <c r="C5" s="93"/>
    </row>
    <row r="6" spans="2:3" s="9" customFormat="1" ht="18.75">
      <c r="B6" s="12" t="s">
        <v>38</v>
      </c>
      <c r="C6" s="13"/>
    </row>
    <row r="7" spans="2:4" s="9" customFormat="1" ht="18.75">
      <c r="B7" s="57" t="s">
        <v>44</v>
      </c>
      <c r="C7" s="14">
        <v>64</v>
      </c>
      <c r="D7" s="10"/>
    </row>
    <row r="8" spans="2:4" s="9" customFormat="1" ht="18.75">
      <c r="B8" s="57" t="s">
        <v>47</v>
      </c>
      <c r="C8" s="14">
        <v>5884</v>
      </c>
      <c r="D8" s="73"/>
    </row>
    <row r="9" spans="2:3" s="9" customFormat="1" ht="18.75">
      <c r="B9" s="57" t="s">
        <v>48</v>
      </c>
      <c r="C9" s="14">
        <v>3</v>
      </c>
    </row>
    <row r="10" spans="2:3" s="9" customFormat="1" ht="18.75">
      <c r="B10" s="57" t="s">
        <v>34</v>
      </c>
      <c r="C10" s="14">
        <v>3</v>
      </c>
    </row>
    <row r="11" spans="2:4" s="9" customFormat="1" ht="18.75">
      <c r="B11" s="12" t="s">
        <v>42</v>
      </c>
      <c r="C11" s="33">
        <f>SUM(C7:C10)</f>
        <v>5954</v>
      </c>
      <c r="D11" s="10"/>
    </row>
    <row r="12" spans="2:4" s="9" customFormat="1" ht="18.75">
      <c r="B12" s="19"/>
      <c r="C12" s="34"/>
      <c r="D12" s="10"/>
    </row>
    <row r="13" spans="2:4" s="9" customFormat="1" ht="18.75">
      <c r="B13" s="19"/>
      <c r="C13" s="34"/>
      <c r="D13" s="10"/>
    </row>
    <row r="14" spans="2:4" s="9" customFormat="1" ht="18.75">
      <c r="B14" s="12" t="s">
        <v>39</v>
      </c>
      <c r="C14" s="35"/>
      <c r="D14" s="10"/>
    </row>
    <row r="15" spans="2:4" s="9" customFormat="1" ht="18.75" hidden="1">
      <c r="B15" s="57"/>
      <c r="C15" s="36"/>
      <c r="D15" s="10"/>
    </row>
    <row r="16" spans="2:4" s="9" customFormat="1" ht="18.75">
      <c r="B16" s="57" t="s">
        <v>43</v>
      </c>
      <c r="C16" s="36">
        <v>2981</v>
      </c>
      <c r="D16" s="10"/>
    </row>
    <row r="17" spans="2:4" s="9" customFormat="1" ht="18.75">
      <c r="B17" s="57" t="s">
        <v>5</v>
      </c>
      <c r="C17" s="36">
        <v>61</v>
      </c>
      <c r="D17" s="10"/>
    </row>
    <row r="18" spans="2:4" s="9" customFormat="1" ht="18.75">
      <c r="B18" s="57" t="s">
        <v>6</v>
      </c>
      <c r="C18" s="36">
        <v>2</v>
      </c>
      <c r="D18" s="10"/>
    </row>
    <row r="19" spans="2:4" s="9" customFormat="1" ht="18.75">
      <c r="B19" s="57" t="s">
        <v>40</v>
      </c>
      <c r="C19" s="36">
        <v>1185</v>
      </c>
      <c r="D19" s="10"/>
    </row>
    <row r="20" spans="2:4" s="9" customFormat="1" ht="18.75">
      <c r="B20" s="57" t="s">
        <v>9</v>
      </c>
      <c r="C20" s="36">
        <v>102</v>
      </c>
      <c r="D20" s="10"/>
    </row>
    <row r="21" spans="2:4" s="9" customFormat="1" ht="18.75">
      <c r="B21" s="57" t="s">
        <v>49</v>
      </c>
      <c r="C21" s="36">
        <v>20</v>
      </c>
      <c r="D21" s="10"/>
    </row>
    <row r="22" spans="2:4" s="9" customFormat="1" ht="18.75">
      <c r="B22" s="57" t="s">
        <v>55</v>
      </c>
      <c r="C22" s="36">
        <v>2</v>
      </c>
      <c r="D22" s="10"/>
    </row>
    <row r="23" spans="2:5" s="9" customFormat="1" ht="18.75">
      <c r="B23" s="72" t="s">
        <v>4</v>
      </c>
      <c r="C23" s="35">
        <f>SUM(C15:C22)</f>
        <v>4353</v>
      </c>
      <c r="D23" s="10"/>
      <c r="E23" s="10"/>
    </row>
    <row r="24" spans="2:4" s="9" customFormat="1" ht="18.75">
      <c r="B24" s="19"/>
      <c r="C24" s="34"/>
      <c r="D24" s="10"/>
    </row>
    <row r="25" spans="2:4" s="9" customFormat="1" ht="18.75">
      <c r="B25" s="57" t="s">
        <v>45</v>
      </c>
      <c r="C25" s="14">
        <v>3661</v>
      </c>
      <c r="D25" s="10"/>
    </row>
    <row r="26" spans="2:4" ht="18.75">
      <c r="B26" s="72" t="s">
        <v>13</v>
      </c>
      <c r="C26" s="13">
        <f>+C25</f>
        <v>3661</v>
      </c>
      <c r="D26" s="10"/>
    </row>
    <row r="27" spans="2:4" s="15" customFormat="1" ht="18.75">
      <c r="B27" s="23"/>
      <c r="C27" s="13"/>
      <c r="D27" s="10"/>
    </row>
    <row r="28" spans="2:5" s="9" customFormat="1" ht="18.75">
      <c r="B28" s="12" t="s">
        <v>35</v>
      </c>
      <c r="C28" s="13">
        <f>+C23+C26</f>
        <v>8014</v>
      </c>
      <c r="D28" s="10"/>
      <c r="E28" s="29"/>
    </row>
    <row r="29" spans="2:4" s="16" customFormat="1" ht="18.75">
      <c r="B29" s="12"/>
      <c r="C29" s="13"/>
      <c r="D29" s="10"/>
    </row>
    <row r="30" spans="2:5" s="9" customFormat="1" ht="19.5" thickBot="1">
      <c r="B30" s="24" t="s">
        <v>41</v>
      </c>
      <c r="C30" s="25">
        <f>+C11-C28</f>
        <v>-2060</v>
      </c>
      <c r="D30" s="10"/>
      <c r="E30" s="10"/>
    </row>
    <row r="31" spans="2:3" ht="15.75">
      <c r="B31" s="20"/>
      <c r="C31" s="15"/>
    </row>
    <row r="32" spans="2:4" ht="18" customHeight="1">
      <c r="B32" s="17"/>
      <c r="C32" s="26"/>
      <c r="D32" s="31"/>
    </row>
    <row r="33" spans="3:5" ht="18" customHeight="1">
      <c r="C33" s="18"/>
      <c r="D33" s="31"/>
      <c r="E33" s="32"/>
    </row>
    <row r="34" spans="3:4" ht="12.75">
      <c r="C34" s="27"/>
      <c r="D34" s="28"/>
    </row>
    <row r="36" ht="12.75">
      <c r="C36" s="31"/>
    </row>
    <row r="37" ht="12.75">
      <c r="C37" s="31"/>
    </row>
    <row r="38" ht="12.75">
      <c r="C38" s="31"/>
    </row>
  </sheetData>
  <sheetProtection/>
  <mergeCells count="4">
    <mergeCell ref="B3:C3"/>
    <mergeCell ref="B2:C2"/>
    <mergeCell ref="B4:C4"/>
    <mergeCell ref="B5:C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Marcela Jiménez Martínez</dc:creator>
  <cp:keywords/>
  <dc:description/>
  <cp:lastModifiedBy>Adriana Calderon Ardila</cp:lastModifiedBy>
  <dcterms:created xsi:type="dcterms:W3CDTF">2018-04-18T15:39:21Z</dcterms:created>
  <dcterms:modified xsi:type="dcterms:W3CDTF">2020-04-27T22:22:05Z</dcterms:modified>
  <cp:category/>
  <cp:version/>
  <cp:contentType/>
  <cp:contentStatus/>
</cp:coreProperties>
</file>